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MB1013" sheetId="1" r:id="rId1"/>
  </sheets>
  <definedNames/>
  <calcPr fullCalcOnLoad="1"/>
</workbook>
</file>

<file path=xl/sharedStrings.xml><?xml version="1.0" encoding="utf-8"?>
<sst xmlns="http://schemas.openxmlformats.org/spreadsheetml/2006/main" count="103" uniqueCount="10">
  <si>
    <t>A</t>
  </si>
  <si>
    <t>B</t>
  </si>
  <si>
    <t>C</t>
  </si>
  <si>
    <t>D</t>
  </si>
  <si>
    <t>Ovary</t>
  </si>
  <si>
    <t>Normal</t>
  </si>
  <si>
    <t>Tumor</t>
  </si>
  <si>
    <t>OriGene TissueScan Ovarian Cancer Matched TMA</t>
  </si>
  <si>
    <t>Positioning</t>
  </si>
  <si>
    <t>Dot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</si>
</sst>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0" xfId="53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53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2" fillId="0" borderId="11" xfId="53" applyFill="1" applyBorder="1" applyAlignment="1" applyProtection="1">
      <alignment horizontal="center" vertical="center"/>
      <protection/>
    </xf>
    <xf numFmtId="0" fontId="2" fillId="0" borderId="11" xfId="53" applyFill="1" applyBorder="1" applyAlignment="1" applyProtection="1">
      <alignment horizontal="center" vertical="center" wrapText="1"/>
      <protection/>
    </xf>
    <xf numFmtId="0" fontId="2" fillId="0" borderId="12" xfId="53" applyFill="1" applyBorder="1" applyAlignment="1" applyProtection="1">
      <alignment horizontal="center" vertical="center"/>
      <protection/>
    </xf>
    <xf numFmtId="0" fontId="2" fillId="0" borderId="0" xfId="53" applyAlignment="1" applyProtection="1">
      <alignment horizontal="center" vertical="center"/>
      <protection/>
    </xf>
    <xf numFmtId="0" fontId="0" fillId="33" borderId="10" xfId="53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53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>
      <alignment horizontal="center" vertical="center" wrapText="1"/>
    </xf>
    <xf numFmtId="0" fontId="2" fillId="33" borderId="11" xfId="53" applyFill="1" applyBorder="1" applyAlignment="1" applyProtection="1">
      <alignment horizontal="center" vertical="center"/>
      <protection/>
    </xf>
    <xf numFmtId="0" fontId="2" fillId="33" borderId="11" xfId="53" applyFill="1" applyBorder="1" applyAlignment="1" applyProtection="1">
      <alignment horizontal="center" vertical="center" wrapText="1"/>
      <protection/>
    </xf>
    <xf numFmtId="0" fontId="2" fillId="33" borderId="12" xfId="53" applyFill="1" applyBorder="1" applyAlignment="1" applyProtection="1">
      <alignment horizontal="center" vertical="center"/>
      <protection/>
    </xf>
    <xf numFmtId="0" fontId="0" fillId="34" borderId="10" xfId="53" applyFont="1" applyFill="1" applyBorder="1" applyAlignment="1" applyProtection="1">
      <alignment horizontal="center" vertical="center" wrapText="1"/>
      <protection/>
    </xf>
    <xf numFmtId="0" fontId="0" fillId="34" borderId="11" xfId="53" applyFont="1" applyFill="1" applyBorder="1" applyAlignment="1" applyProtection="1">
      <alignment horizontal="center" vertical="center" wrapText="1"/>
      <protection/>
    </xf>
    <xf numFmtId="0" fontId="2" fillId="34" borderId="11" xfId="53" applyFill="1" applyBorder="1" applyAlignment="1" applyProtection="1">
      <alignment horizontal="center" vertical="center"/>
      <protection/>
    </xf>
    <xf numFmtId="0" fontId="2" fillId="34" borderId="12" xfId="53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1" bestFit="1" customWidth="1"/>
    <col min="2" max="9" width="14.421875" style="1" bestFit="1" customWidth="1"/>
    <col min="10" max="31" width="14.421875" style="1" customWidth="1"/>
    <col min="32" max="16384" width="9.140625" style="1" customWidth="1"/>
  </cols>
  <sheetData>
    <row r="1" spans="3:9" ht="12.75">
      <c r="C1" s="2"/>
      <c r="D1" s="2"/>
      <c r="E1" s="2"/>
      <c r="F1" s="2"/>
      <c r="G1" s="2"/>
      <c r="H1" s="2"/>
      <c r="I1" s="2"/>
    </row>
    <row r="2" spans="2:5" ht="20.25">
      <c r="B2" s="7"/>
      <c r="C2" s="7"/>
      <c r="D2" s="7" t="s">
        <v>7</v>
      </c>
      <c r="E2" s="3"/>
    </row>
    <row r="3" s="4" customFormat="1" ht="9.75" thickBot="1">
      <c r="E3" s="5"/>
    </row>
    <row r="4" spans="2:13" ht="15.75">
      <c r="B4" s="23" t="s">
        <v>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2:13" ht="15.75">
      <c r="B5" s="24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2:13" ht="15.75">
      <c r="B6" s="25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2:13" ht="16.5" thickBot="1">
      <c r="B7" s="2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2:13" ht="16.5" thickBot="1"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</row>
    <row r="9" spans="1:13" ht="15.75">
      <c r="A9" s="6"/>
      <c r="B9" s="16" t="s">
        <v>4</v>
      </c>
      <c r="C9" s="17" t="s">
        <v>4</v>
      </c>
      <c r="D9" s="17" t="s">
        <v>4</v>
      </c>
      <c r="E9" s="17" t="s">
        <v>4</v>
      </c>
      <c r="F9" s="17" t="s">
        <v>4</v>
      </c>
      <c r="G9" s="17" t="s">
        <v>4</v>
      </c>
      <c r="H9" s="17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</row>
    <row r="10" spans="1:13" ht="15.75">
      <c r="A10" s="6"/>
      <c r="B10" s="18" t="s">
        <v>5</v>
      </c>
      <c r="C10" s="19" t="s">
        <v>5</v>
      </c>
      <c r="D10" s="19" t="s">
        <v>5</v>
      </c>
      <c r="E10" s="19" t="s">
        <v>5</v>
      </c>
      <c r="F10" s="19" t="s">
        <v>5</v>
      </c>
      <c r="G10" s="19" t="s">
        <v>5</v>
      </c>
      <c r="H10" s="19" t="s">
        <v>5</v>
      </c>
      <c r="I10" s="11" t="s">
        <v>6</v>
      </c>
      <c r="J10" s="11" t="s">
        <v>6</v>
      </c>
      <c r="K10" s="11" t="s">
        <v>6</v>
      </c>
      <c r="L10" s="11" t="s">
        <v>6</v>
      </c>
      <c r="M10" s="11" t="s">
        <v>6</v>
      </c>
    </row>
    <row r="11" spans="1:14" ht="15.75">
      <c r="A11" s="6" t="s">
        <v>0</v>
      </c>
      <c r="B11" s="20" t="str">
        <f>HYPERLINK("abstracts\CU0000005619.rtf","CU0000005619")</f>
        <v>CU0000005619</v>
      </c>
      <c r="C11" s="21" t="str">
        <f>HYPERLINK("abstracts\CI0000008705.rtf","CI0000008705")</f>
        <v>CI0000008705</v>
      </c>
      <c r="D11" s="21" t="str">
        <f>HYPERLINK("abstracts\CI0000000027.rtf","CI0000000027")</f>
        <v>CI0000000027</v>
      </c>
      <c r="E11" s="21" t="str">
        <f>HYPERLINK("abstracts\CI0000008510.rtf","CI0000008510")</f>
        <v>CI0000008510</v>
      </c>
      <c r="F11" s="21" t="str">
        <f>HYPERLINK("abstracts\CI0000010025.rtf","CI0000010025")</f>
        <v>CI0000010025</v>
      </c>
      <c r="G11" s="21" t="str">
        <f>HYPERLINK("abstracts\CI0000010025.rtf","CI0000010025")</f>
        <v>CI0000010025</v>
      </c>
      <c r="H11" s="21" t="str">
        <f>HYPERLINK("abstracts\CU0000006486.rtf","CU0000006486")</f>
        <v>CU0000006486</v>
      </c>
      <c r="I11" s="13" t="str">
        <f>HYPERLINK("abstracts\CI0000008190.rtf","CI0000008190")</f>
        <v>CI0000008190</v>
      </c>
      <c r="J11" s="13" t="str">
        <f>HYPERLINK("abstracts\CI0000000453.rtf","CI0000000453")</f>
        <v>CI0000000453</v>
      </c>
      <c r="K11" s="13" t="str">
        <f>HYPERLINK("abstracts\CI0000008501.rtf","CI0000008501")</f>
        <v>CI0000008501</v>
      </c>
      <c r="L11" s="13" t="str">
        <f>HYPERLINK("abstracts\CI0000009464.rtf","CI0000009464")</f>
        <v>CI0000009464</v>
      </c>
      <c r="M11" s="13" t="str">
        <f>HYPERLINK("abstracts\CI0000009760.rtf","CI0000009760")</f>
        <v>CI0000009760</v>
      </c>
      <c r="N11" s="15">
        <f>HYPERLINK("abstracts\.rtf","")</f>
      </c>
    </row>
    <row r="12" spans="1:13" ht="16.5" thickBot="1">
      <c r="A12" s="6"/>
      <c r="B12" s="22" t="str">
        <f>HYPERLINK("images\MB1013.a1.4x.jpg","HE")</f>
        <v>HE</v>
      </c>
      <c r="C12" s="22" t="str">
        <f>HYPERLINK("images\MB1013.a2.4x.jpg","HE")</f>
        <v>HE</v>
      </c>
      <c r="D12" s="22" t="str">
        <f>HYPERLINK("images\MB1013.a3.4x.jpg","HE")</f>
        <v>HE</v>
      </c>
      <c r="E12" s="22" t="str">
        <f>HYPERLINK("images\MB1013.a4.4x.jpg","HE")</f>
        <v>HE</v>
      </c>
      <c r="F12" s="22" t="str">
        <f>HYPERLINK("images\MB1013.a5.4x.jpg","HE")</f>
        <v>HE</v>
      </c>
      <c r="G12" s="22" t="str">
        <f>HYPERLINK("images\MB1013.a6.4x.jpg","HE")</f>
        <v>HE</v>
      </c>
      <c r="H12" s="22" t="str">
        <f>HYPERLINK("images\MB1013.a7.4x.jpg","HE")</f>
        <v>HE</v>
      </c>
      <c r="I12" s="14" t="str">
        <f>HYPERLINK("images\MB1013.a8.4x.jpg","HE")</f>
        <v>HE</v>
      </c>
      <c r="J12" s="14" t="str">
        <f>HYPERLINK("images\MB1013.a9.4x.jpg","HE")</f>
        <v>HE</v>
      </c>
      <c r="K12" s="14" t="str">
        <f>HYPERLINK("images\MB1013.a10.4x.jpg","HE")</f>
        <v>HE</v>
      </c>
      <c r="L12" s="14" t="str">
        <f>HYPERLINK("images\MB1013.a11.4x.jpg","HE")</f>
        <v>HE</v>
      </c>
      <c r="M12" s="14" t="str">
        <f>HYPERLINK("images\MB1013.a12.4x.jpg","HE")</f>
        <v>HE</v>
      </c>
    </row>
    <row r="13" spans="1:13" ht="15.75">
      <c r="A13" s="6"/>
      <c r="B13" s="8" t="s">
        <v>4</v>
      </c>
      <c r="C13" s="9" t="s">
        <v>4</v>
      </c>
      <c r="D13" s="9" t="s">
        <v>4</v>
      </c>
      <c r="E13" s="9" t="s">
        <v>4</v>
      </c>
      <c r="F13" s="9" t="s">
        <v>4</v>
      </c>
      <c r="G13" s="9" t="s">
        <v>4</v>
      </c>
      <c r="H13" s="9" t="s">
        <v>4</v>
      </c>
      <c r="I13" s="9" t="s">
        <v>4</v>
      </c>
      <c r="J13" s="9" t="s">
        <v>4</v>
      </c>
      <c r="K13" s="9" t="s">
        <v>4</v>
      </c>
      <c r="L13" s="9" t="s">
        <v>4</v>
      </c>
      <c r="M13" s="9" t="s">
        <v>4</v>
      </c>
    </row>
    <row r="14" spans="1:13" ht="15.75">
      <c r="A14" s="6"/>
      <c r="B14" s="10" t="s">
        <v>6</v>
      </c>
      <c r="C14" s="11" t="s">
        <v>6</v>
      </c>
      <c r="D14" s="11" t="s">
        <v>6</v>
      </c>
      <c r="E14" s="11" t="s">
        <v>6</v>
      </c>
      <c r="F14" s="11" t="s">
        <v>6</v>
      </c>
      <c r="G14" s="11" t="s">
        <v>6</v>
      </c>
      <c r="H14" s="11" t="s">
        <v>6</v>
      </c>
      <c r="I14" s="11" t="s">
        <v>6</v>
      </c>
      <c r="J14" s="11" t="s">
        <v>6</v>
      </c>
      <c r="K14" s="11" t="s">
        <v>6</v>
      </c>
      <c r="L14" s="11" t="s">
        <v>6</v>
      </c>
      <c r="M14" s="11" t="s">
        <v>6</v>
      </c>
    </row>
    <row r="15" spans="1:13" ht="15.75">
      <c r="A15" s="6" t="s">
        <v>1</v>
      </c>
      <c r="B15" s="12" t="str">
        <f>HYPERLINK("abstracts\CI0000015414.rtf","CI0000015414")</f>
        <v>CI0000015414</v>
      </c>
      <c r="C15" s="13" t="str">
        <f>HYPERLINK("abstracts\CU0000009341.rtf","CU0000009341")</f>
        <v>CU0000009341</v>
      </c>
      <c r="D15" s="13" t="str">
        <f>HYPERLINK("abstracts\CU0000011198.rtf","CU0000011198")</f>
        <v>CU0000011198</v>
      </c>
      <c r="E15" s="13" t="str">
        <f>HYPERLINK("abstracts\CI0000007291.rtf","CI0000007291")</f>
        <v>CI0000007291</v>
      </c>
      <c r="F15" s="13" t="str">
        <f>HYPERLINK("abstracts\CU0000011119.rtf","CU0000011119")</f>
        <v>CU0000011119</v>
      </c>
      <c r="G15" s="13" t="str">
        <f>HYPERLINK("abstracts\CU0000011178.rtf","CU0000011178")</f>
        <v>CU0000011178</v>
      </c>
      <c r="H15" s="13" t="str">
        <f>HYPERLINK("abstracts\CI0000005707.rtf","CI0000005707")</f>
        <v>CI0000005707</v>
      </c>
      <c r="I15" s="13" t="str">
        <f>HYPERLINK("abstracts\CI0000013930.rtf","CI0000013930")</f>
        <v>CI0000013930</v>
      </c>
      <c r="J15" s="13" t="str">
        <f>HYPERLINK("abstracts\CU0000000085.rtf","CU0000000085")</f>
        <v>CU0000000085</v>
      </c>
      <c r="K15" s="13" t="str">
        <f>HYPERLINK("abstracts\CU0000000668.rtf","CU0000000668")</f>
        <v>CU0000000668</v>
      </c>
      <c r="L15" s="13" t="str">
        <f>HYPERLINK("abstracts\CU0000011509.rtf","CU0000011509")</f>
        <v>CU0000011509</v>
      </c>
      <c r="M15" s="13" t="str">
        <f>HYPERLINK("abstracts\CI0000005047.rtf","CI0000005047")</f>
        <v>CI0000005047</v>
      </c>
    </row>
    <row r="16" spans="1:13" ht="16.5" thickBot="1">
      <c r="A16" s="6"/>
      <c r="B16" s="14" t="str">
        <f>HYPERLINK("images\MB1013.b1.4x.jpg","HE")</f>
        <v>HE</v>
      </c>
      <c r="C16" s="14" t="str">
        <f>HYPERLINK("images\MB1013.b2.4x.jpg","HE")</f>
        <v>HE</v>
      </c>
      <c r="D16" s="14" t="str">
        <f>HYPERLINK("images\MB1013.b3.4x.jpg","HE")</f>
        <v>HE</v>
      </c>
      <c r="E16" s="14" t="str">
        <f>HYPERLINK("images\MB1013.b4.4x.jpg","HE")</f>
        <v>HE</v>
      </c>
      <c r="F16" s="14" t="str">
        <f>HYPERLINK("images\MB1013.b5.4x.jpg","HE")</f>
        <v>HE</v>
      </c>
      <c r="G16" s="14" t="str">
        <f>HYPERLINK("images\MB1013.b6.4x.jpg","HE")</f>
        <v>HE</v>
      </c>
      <c r="H16" s="14" t="str">
        <f>HYPERLINK("images\MB1013.b7.4x.jpg","HE")</f>
        <v>HE</v>
      </c>
      <c r="I16" s="14" t="str">
        <f>HYPERLINK("images\MB1013.b8.4x.jpg","HE")</f>
        <v>HE</v>
      </c>
      <c r="J16" s="14" t="str">
        <f>HYPERLINK("images\MB1013.b9.4x.jpg","HE")</f>
        <v>HE</v>
      </c>
      <c r="K16" s="14" t="str">
        <f>HYPERLINK("images\MB1013.b10.4x.jpg","HE")</f>
        <v>HE</v>
      </c>
      <c r="L16" s="14" t="str">
        <f>HYPERLINK("images\MB1013.b11.4x.jpg","HE")</f>
        <v>HE</v>
      </c>
      <c r="M16" s="14" t="str">
        <f>HYPERLINK("images\MB1013.b12.4x.jpg","HE")</f>
        <v>HE</v>
      </c>
    </row>
    <row r="17" spans="1:13" ht="15.75">
      <c r="A17" s="6"/>
      <c r="B17" s="8" t="s">
        <v>4</v>
      </c>
      <c r="C17" s="9" t="s">
        <v>4</v>
      </c>
      <c r="D17" s="9" t="s">
        <v>4</v>
      </c>
      <c r="E17" s="9" t="s">
        <v>4</v>
      </c>
      <c r="F17" s="9" t="s">
        <v>4</v>
      </c>
      <c r="G17" s="9" t="s">
        <v>4</v>
      </c>
      <c r="H17" s="9" t="s">
        <v>4</v>
      </c>
      <c r="I17" s="9" t="s">
        <v>4</v>
      </c>
      <c r="J17" s="9" t="s">
        <v>4</v>
      </c>
      <c r="K17" s="9" t="s">
        <v>4</v>
      </c>
      <c r="L17" s="9" t="s">
        <v>4</v>
      </c>
      <c r="M17" s="9" t="s">
        <v>4</v>
      </c>
    </row>
    <row r="18" spans="1:13" ht="15.75">
      <c r="A18" s="6"/>
      <c r="B18" s="10" t="s">
        <v>6</v>
      </c>
      <c r="C18" s="11" t="s">
        <v>6</v>
      </c>
      <c r="D18" s="11" t="s">
        <v>6</v>
      </c>
      <c r="E18" s="11" t="s">
        <v>6</v>
      </c>
      <c r="F18" s="11" t="s">
        <v>6</v>
      </c>
      <c r="G18" s="11" t="s">
        <v>6</v>
      </c>
      <c r="H18" s="11" t="s">
        <v>6</v>
      </c>
      <c r="I18" s="11" t="s">
        <v>6</v>
      </c>
      <c r="J18" s="11" t="s">
        <v>6</v>
      </c>
      <c r="K18" s="11" t="s">
        <v>6</v>
      </c>
      <c r="L18" s="11" t="s">
        <v>6</v>
      </c>
      <c r="M18" s="11" t="s">
        <v>6</v>
      </c>
    </row>
    <row r="19" spans="1:13" ht="15.75">
      <c r="A19" s="6" t="s">
        <v>2</v>
      </c>
      <c r="B19" s="12" t="str">
        <f>HYPERLINK("abstracts\CI0000008140.rtf","CI0000008140")</f>
        <v>CI0000008140</v>
      </c>
      <c r="C19" s="13" t="str">
        <f>HYPERLINK("abstracts\CU0000011739.rtf","CU0000011739")</f>
        <v>CU0000011739</v>
      </c>
      <c r="D19" s="13" t="str">
        <f>HYPERLINK("abstracts\CI0000006963.rtf","CI0000006963")</f>
        <v>CI0000006963</v>
      </c>
      <c r="E19" s="13" t="str">
        <f>HYPERLINK("abstracts\CU0000001506.rtf","CU0000001506")</f>
        <v>CU0000001506</v>
      </c>
      <c r="F19" s="13" t="str">
        <f>HYPERLINK("abstracts\CI0000006911.rtf","CI0000006911")</f>
        <v>CI0000006911</v>
      </c>
      <c r="G19" s="13" t="str">
        <f>HYPERLINK("abstracts\CU0000005279.rtf","CU0000005279")</f>
        <v>CU0000005279</v>
      </c>
      <c r="H19" s="13" t="str">
        <f>HYPERLINK("abstracts\CI0000000476.rtf","CI0000000476")</f>
        <v>CI0000000476</v>
      </c>
      <c r="I19" s="13" t="str">
        <f>HYPERLINK("abstracts\CI0000013332.rtf","CI0000013332")</f>
        <v>CI0000013332</v>
      </c>
      <c r="J19" s="13" t="str">
        <f>HYPERLINK("abstracts\CU0000000047.rtf","CU0000000047")</f>
        <v>CU0000000047</v>
      </c>
      <c r="K19" s="13" t="str">
        <f>HYPERLINK("abstracts\CU0000006906.rtf","CU0000006906")</f>
        <v>CU0000006906</v>
      </c>
      <c r="L19" s="13" t="str">
        <f>HYPERLINK("abstracts\CU0000011097.rtf","CU0000011097")</f>
        <v>CU0000011097</v>
      </c>
      <c r="M19" s="13" t="str">
        <f>HYPERLINK("abstracts\CU0000011168.rtf","CU0000011168")</f>
        <v>CU0000011168</v>
      </c>
    </row>
    <row r="20" spans="1:13" ht="16.5" thickBot="1">
      <c r="A20" s="6"/>
      <c r="B20" s="14" t="str">
        <f>HYPERLINK("images\MB1013.c1.4x.jpg","HE")</f>
        <v>HE</v>
      </c>
      <c r="C20" s="14" t="str">
        <f>HYPERLINK("images\MB1013.c2.4x.jpg","HE")</f>
        <v>HE</v>
      </c>
      <c r="D20" s="14" t="str">
        <f>HYPERLINK("images\MB1013.c3.4x.jpg","HE")</f>
        <v>HE</v>
      </c>
      <c r="E20" s="14" t="str">
        <f>HYPERLINK("images\MB1013.c4.4x.jpg","HE")</f>
        <v>HE</v>
      </c>
      <c r="F20" s="14" t="str">
        <f>HYPERLINK("images\MB1013.c5.4x.jpg","HE")</f>
        <v>HE</v>
      </c>
      <c r="G20" s="14" t="str">
        <f>HYPERLINK("images\MB1013.c6.4x.jpg","HE")</f>
        <v>HE</v>
      </c>
      <c r="H20" s="14" t="str">
        <f>HYPERLINK("images\MB1013.c7.4x.jpg","HE")</f>
        <v>HE</v>
      </c>
      <c r="I20" s="14" t="str">
        <f>HYPERLINK("images\MB1013.c8.4x.jpg","HE")</f>
        <v>HE</v>
      </c>
      <c r="J20" s="14" t="str">
        <f>HYPERLINK("images\MB1013.c9.4x.jpg","HE")</f>
        <v>HE</v>
      </c>
      <c r="K20" s="14" t="str">
        <f>HYPERLINK("images\MB1013.c10.4x.jpg","HE")</f>
        <v>HE</v>
      </c>
      <c r="L20" s="14" t="str">
        <f>HYPERLINK("images\MB1013.c11.4x.jpg","HE")</f>
        <v>HE</v>
      </c>
      <c r="M20" s="14" t="str">
        <f>HYPERLINK("images\MB1013.c12.4x.jpg","HE")</f>
        <v>HE</v>
      </c>
    </row>
    <row r="21" spans="1:13" ht="15.75">
      <c r="A21" s="6"/>
      <c r="B21" s="8" t="s">
        <v>4</v>
      </c>
      <c r="C21" s="9" t="s">
        <v>4</v>
      </c>
      <c r="D21" s="9" t="s">
        <v>4</v>
      </c>
      <c r="E21" s="9" t="s">
        <v>4</v>
      </c>
      <c r="F21" s="9" t="s">
        <v>4</v>
      </c>
      <c r="G21" s="9" t="s">
        <v>4</v>
      </c>
      <c r="H21" s="9" t="s">
        <v>4</v>
      </c>
      <c r="I21" s="9" t="s">
        <v>4</v>
      </c>
      <c r="J21" s="9" t="s">
        <v>4</v>
      </c>
      <c r="K21" s="9" t="s">
        <v>4</v>
      </c>
      <c r="L21" s="9" t="s">
        <v>4</v>
      </c>
      <c r="M21" s="9" t="s">
        <v>4</v>
      </c>
    </row>
    <row r="22" spans="1:13" ht="15.75">
      <c r="A22" s="6"/>
      <c r="B22" s="10" t="s">
        <v>6</v>
      </c>
      <c r="C22" s="11" t="s">
        <v>6</v>
      </c>
      <c r="D22" s="11" t="s">
        <v>6</v>
      </c>
      <c r="E22" s="11" t="s">
        <v>6</v>
      </c>
      <c r="F22" s="11" t="s">
        <v>6</v>
      </c>
      <c r="G22" s="11" t="s">
        <v>6</v>
      </c>
      <c r="H22" s="11" t="s">
        <v>6</v>
      </c>
      <c r="I22" s="11" t="s">
        <v>6</v>
      </c>
      <c r="J22" s="11" t="s">
        <v>6</v>
      </c>
      <c r="K22" s="11" t="s">
        <v>6</v>
      </c>
      <c r="L22" s="11" t="s">
        <v>6</v>
      </c>
      <c r="M22" s="11" t="s">
        <v>6</v>
      </c>
    </row>
    <row r="23" spans="1:13" ht="15.75">
      <c r="A23" s="6" t="s">
        <v>3</v>
      </c>
      <c r="B23" s="12" t="str">
        <f>HYPERLINK("abstracts\CU0000005803.rtf","CU0000005803")</f>
        <v>CU0000005803</v>
      </c>
      <c r="C23" s="13" t="str">
        <f>HYPERLINK("abstracts\CI0000005939.rtf","CI0000005939")</f>
        <v>CI0000005939</v>
      </c>
      <c r="D23" s="13" t="str">
        <f>HYPERLINK("abstracts\CI0000006334.rtf","CI0000006334")</f>
        <v>CI0000006334</v>
      </c>
      <c r="E23" s="13" t="str">
        <f>HYPERLINK("abstracts\CI0000006962.rtf","CI0000006962")</f>
        <v>CI0000006962</v>
      </c>
      <c r="F23" s="13" t="str">
        <f>HYPERLINK("abstracts\CI0000007195.rtf","CI0000007195")</f>
        <v>CI0000007195</v>
      </c>
      <c r="G23" s="13" t="str">
        <f>HYPERLINK("abstracts\CI0000010201.rtf","CI0000010201")</f>
        <v>CI0000010201</v>
      </c>
      <c r="H23" s="13" t="str">
        <f>HYPERLINK("abstracts\CU0000011140.rtf","CU0000011140")</f>
        <v>CU0000011140</v>
      </c>
      <c r="I23" s="13" t="str">
        <f>HYPERLINK("abstracts\CI0000008586.rtf","CI0000008586")</f>
        <v>CI0000008586</v>
      </c>
      <c r="J23" s="13" t="str">
        <f>HYPERLINK("abstracts\CU0000005838.rtf","CU0000005838")</f>
        <v>CU0000005838</v>
      </c>
      <c r="K23" s="13" t="str">
        <f>HYPERLINK("abstracts\CU0000005664.rtf","CU0000005664")</f>
        <v>CU0000005664</v>
      </c>
      <c r="L23" s="13" t="str">
        <f>HYPERLINK("abstracts\CI7000000489.rtf","CI7000000489")</f>
        <v>CI7000000489</v>
      </c>
      <c r="M23" s="13" t="str">
        <f>HYPERLINK("abstracts\CU0000012806.rtf","CU0000012806")</f>
        <v>CU0000012806</v>
      </c>
    </row>
    <row r="24" spans="1:13" ht="16.5" thickBot="1">
      <c r="A24" s="6"/>
      <c r="B24" s="14" t="str">
        <f>HYPERLINK("images\MB1013.d1.4x.jpg","HE")</f>
        <v>HE</v>
      </c>
      <c r="C24" s="14" t="str">
        <f>HYPERLINK("images\MB1013.d2.4x.jpg","HE")</f>
        <v>HE</v>
      </c>
      <c r="D24" s="14" t="str">
        <f>HYPERLINK("images\MB1013.d3.4x.jpg","HE")</f>
        <v>HE</v>
      </c>
      <c r="E24" s="14" t="str">
        <f>HYPERLINK("images\MB1013.d4.4x.jpg","HE")</f>
        <v>HE</v>
      </c>
      <c r="F24" s="14" t="str">
        <f>HYPERLINK("images\MB1013.d5.4x.jpg","HE")</f>
        <v>HE</v>
      </c>
      <c r="G24" s="14" t="str">
        <f>HYPERLINK("images\MB1013.d6.4x.jpg","HE")</f>
        <v>HE</v>
      </c>
      <c r="H24" s="14" t="str">
        <f>HYPERLINK("images\MB1013.d7.4x.jpg","HE")</f>
        <v>HE</v>
      </c>
      <c r="I24" s="14" t="str">
        <f>HYPERLINK("images\MB1013.d8.4x.jpg","HE")</f>
        <v>HE</v>
      </c>
      <c r="J24" s="14" t="str">
        <f>HYPERLINK("images\MB1013.d9.4x.jpg","HE")</f>
        <v>HE</v>
      </c>
      <c r="K24" s="14" t="str">
        <f>HYPERLINK("images\MB1013.d10.4x.jpg","HE")</f>
        <v>HE</v>
      </c>
      <c r="L24" s="14" t="str">
        <f>HYPERLINK("images\MB1013.d11.4x.jpg","HE")</f>
        <v>HE</v>
      </c>
      <c r="M24" s="14" t="str">
        <f>HYPERLINK("images\MB1013.d12.4x.jpg","HE")</f>
        <v>HE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OriGene Technologies</Company>
  <HyperlinkBase>http://www.origene.com/tissue/TMA/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2005-07-21T16:11:51Z</dcterms:created>
  <dcterms:modified xsi:type="dcterms:W3CDTF">2010-08-27T19:51:00Z</dcterms:modified>
  <cp:category/>
  <cp:version/>
  <cp:contentType/>
  <cp:contentStatus/>
</cp:coreProperties>
</file>